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060" windowHeight="4815" activeTab="0"/>
  </bookViews>
  <sheets>
    <sheet name="Determining audit effectivenes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<sst xmlns="http://schemas.openxmlformats.org/spreadsheetml/2006/main" count="27" uniqueCount="27">
  <si>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Total Prcts</t>
  </si>
  <si>
    <t>Problem%</t>
  </si>
  <si>
    <t>Unaudited</t>
  </si>
  <si>
    <t>Audit %</t>
  </si>
  <si>
    <t>Find at least 1</t>
  </si>
  <si>
    <t>Find at least 2</t>
  </si>
  <si>
    <t xml:space="preserve">Change the blue numbers to change the data table and see the chances of finding an error. </t>
  </si>
  <si>
    <t xml:space="preserve">The charts change accordingly </t>
  </si>
  <si>
    <t>Formula is HYPGEOMDIST(a, b, c, d) where:</t>
  </si>
  <si>
    <t>a = the number to find</t>
  </si>
  <si>
    <t>c = the number of problems</t>
  </si>
  <si>
    <t>d = the total number of precincts (or machines)</t>
  </si>
  <si>
    <t>b = the number audited (precincts or machines)</t>
  </si>
  <si>
    <t>&lt;———</t>
  </si>
  <si>
    <t># to Audit</t>
  </si>
  <si>
    <t># Problems</t>
  </si>
  <si>
    <t>But most people think in terms of auditing a percentage of precincts. The following table shows the chances of finding errors</t>
  </si>
  <si>
    <t xml:space="preserve">in a variety of situations. </t>
  </si>
  <si>
    <t>Ellen Theisen www.VotersUnite.Org</t>
  </si>
  <si>
    <t>For example (Row 16): in a county with 640 precincts, if 10% of the precincts have errors, and 2% of the precincts are audited</t>
  </si>
  <si>
    <t xml:space="preserve">The "at least 1" formula determines the chances of finding no bad precincts and </t>
  </si>
  <si>
    <t>subtracts that percentage from 1.00.</t>
  </si>
  <si>
    <t>The "at least 2" formula determines the chances of finding no errors and the chances</t>
  </si>
  <si>
    <t xml:space="preserve">of finding one error, and subtracts both percentages from 1.00. </t>
  </si>
  <si>
    <t>there is a 75% chance of finding one, and a 38% chance of finding two, of the 64 problem precincts.</t>
  </si>
  <si>
    <t xml:space="preserve">Because the ballot programming is  different for each ballot style, it is not possible to determine a "statistically significant" </t>
  </si>
  <si>
    <r>
      <t xml:space="preserve">percentage of ballot styles to audit. </t>
    </r>
    <r>
      <rPr>
        <b/>
        <sz val="10"/>
        <color indexed="10"/>
        <rFont val="Arial"/>
        <family val="2"/>
      </rPr>
      <t xml:space="preserve">The minimum audit should check one precinct or machine of each ballot style.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</si>
</sst>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"/>
    <numFmt numFmtId="165" formatCode="0.0000%"/>
    <numFmt numFmtId="166" formatCode="0.00000000%"/>
    <numFmt numFmtId="167" formatCode="0.000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0.0%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.75"/>
      <name val="Arial"/>
      <family val="2"/>
    </font>
    <font>
      <sz val="8.75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16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 vertical="top" wrapText="1"/>
    </xf>
    <xf numFmtId="10" fontId="5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5" fontId="12" fillId="2" borderId="1" xfId="0" applyNumberFormat="1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" fillId="0" borderId="0" xfId="0" applyFont="1" applyAlignment="1">
      <alignment/>
    </xf>
    <xf numFmtId="171" fontId="6" fillId="0" borderId="0" xfId="0" applyNumberFormat="1" applyFont="1" applyAlignment="1">
      <alignment/>
    </xf>
    <xf numFmtId="10" fontId="6" fillId="0" borderId="0" xfId="0" applyNumberFormat="1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Chances of Finding Errors with 
"D7"% Problem Precincts and "C7"% Audit</a:t>
            </a:r>
          </a:p>
        </c:rich>
      </c:tx>
      <c:layout>
        <c:manualLayout>
          <c:xMode val="factor"/>
          <c:yMode val="factor"/>
          <c:x val="0.021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05"/>
          <c:w val="0.97125"/>
          <c:h val="0.717"/>
        </c:manualLayout>
      </c:layout>
      <c:lineChart>
        <c:grouping val="standard"/>
        <c:varyColors val="0"/>
        <c:ser>
          <c:idx val="0"/>
          <c:order val="0"/>
          <c:tx>
            <c:v>Find at least 1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'Determining audit effectiveness'!$E$10:$E$19</c:f>
              <c:numCache/>
            </c:numRef>
          </c:cat>
          <c:val>
            <c:numRef>
              <c:f>'Determining audit effectiveness'!$F$10:$F$19</c:f>
              <c:numCache/>
            </c:numRef>
          </c:val>
          <c:smooth val="0"/>
        </c:ser>
        <c:ser>
          <c:idx val="1"/>
          <c:order val="1"/>
          <c:tx>
            <c:v>Find at least 2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'Determining audit effectiveness'!$E$10:$E$19</c:f>
              <c:numCache/>
            </c:numRef>
          </c:cat>
          <c:val>
            <c:numRef>
              <c:f>'Determining audit effectiveness'!$G$10:$G$19</c:f>
              <c:numCache/>
            </c:numRef>
          </c:val>
          <c:smooth val="0"/>
        </c:ser>
        <c:axId val="67019508"/>
        <c:axId val="66304661"/>
      </c:lineChart>
      <c:catAx>
        <c:axId val="67019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Total Precincts</a:t>
                </a:r>
              </a:p>
            </c:rich>
          </c:tx>
          <c:layout>
            <c:manualLayout>
              <c:xMode val="factor"/>
              <c:yMode val="factor"/>
              <c:x val="0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6304661"/>
        <c:crosses val="autoZero"/>
        <c:auto val="1"/>
        <c:lblOffset val="100"/>
        <c:noMultiLvlLbl val="0"/>
      </c:catAx>
      <c:valAx>
        <c:axId val="66304661"/>
        <c:scaling>
          <c:orientation val="minMax"/>
          <c:max val="1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7019508"/>
        <c:crossesAt val="1"/>
        <c:crossBetween val="midCat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272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Number of Unaudited Precincts 
in  "C7"% Audit</a:t>
            </a:r>
          </a:p>
        </c:rich>
      </c:tx>
      <c:layout>
        <c:manualLayout>
          <c:xMode val="factor"/>
          <c:yMode val="factor"/>
          <c:x val="0.021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875"/>
          <c:w val="0.9705"/>
          <c:h val="0.71975"/>
        </c:manualLayout>
      </c:layout>
      <c:lineChart>
        <c:grouping val="standard"/>
        <c:varyColors val="0"/>
        <c:ser>
          <c:idx val="1"/>
          <c:order val="0"/>
          <c:tx>
            <c:v>Unaudited Precincts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'Determining audit effectiveness'!$E$10:$E$19</c:f>
              <c:numCache/>
            </c:numRef>
          </c:cat>
          <c:val>
            <c:numRef>
              <c:f>'Determining audit effectiveness'!$B$10:$B$19</c:f>
              <c:numCache/>
            </c:numRef>
          </c:val>
          <c:smooth val="0"/>
        </c:ser>
        <c:axId val="59871038"/>
        <c:axId val="1968431"/>
      </c:lineChart>
      <c:catAx>
        <c:axId val="5987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Total Precincts</a:t>
                </a:r>
              </a:p>
            </c:rich>
          </c:tx>
          <c:layout>
            <c:manualLayout>
              <c:xMode val="factor"/>
              <c:yMode val="factor"/>
              <c:x val="0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68431"/>
        <c:crosses val="autoZero"/>
        <c:auto val="1"/>
        <c:lblOffset val="100"/>
        <c:noMultiLvlLbl val="0"/>
      </c:catAx>
      <c:valAx>
        <c:axId val="1968431"/>
        <c:scaling>
          <c:orientation val="minMax"/>
          <c:max val="500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871038"/>
        <c:crossesAt val="1"/>
        <c:crossBetween val="midCat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19</xdr:row>
      <xdr:rowOff>38100</xdr:rowOff>
    </xdr:from>
    <xdr:to>
      <xdr:col>13</xdr:col>
      <xdr:colOff>219075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4295775" y="3209925"/>
        <a:ext cx="3695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19</xdr:row>
      <xdr:rowOff>28575</xdr:rowOff>
    </xdr:from>
    <xdr:to>
      <xdr:col>6</xdr:col>
      <xdr:colOff>133350</xdr:colOff>
      <xdr:row>36</xdr:row>
      <xdr:rowOff>9525</xdr:rowOff>
    </xdr:to>
    <xdr:graphicFrame>
      <xdr:nvGraphicFramePr>
        <xdr:cNvPr id="2" name="Chart 3"/>
        <xdr:cNvGraphicFramePr/>
      </xdr:nvGraphicFramePr>
      <xdr:xfrm>
        <a:off x="133350" y="3200400"/>
        <a:ext cx="36576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.7109375" style="1" customWidth="1"/>
    <col min="2" max="2" width="8.140625" style="1" customWidth="1"/>
    <col min="3" max="3" width="8.8515625" style="1" customWidth="1"/>
    <col min="4" max="4" width="9.7109375" style="1" customWidth="1"/>
    <col min="5" max="5" width="10.421875" style="1" customWidth="1"/>
    <col min="6" max="7" width="13.00390625" style="3" customWidth="1"/>
    <col min="8" max="8" width="2.28125" style="3" customWidth="1"/>
    <col min="9" max="11" width="10.28125" style="4" customWidth="1"/>
    <col min="12" max="12" width="5.28125" style="4" customWidth="1"/>
    <col min="13" max="13" width="10.28125" style="4" customWidth="1"/>
    <col min="14" max="14" width="8.140625" style="1" customWidth="1"/>
    <col min="15" max="15" width="9.140625" style="1" customWidth="1"/>
    <col min="16" max="16" width="5.421875" style="1" customWidth="1"/>
    <col min="17" max="16384" width="9.140625" style="1" customWidth="1"/>
  </cols>
  <sheetData>
    <row r="1" spans="1:16" ht="14.25" customHeight="1">
      <c r="A1" s="1" t="s">
        <v>25</v>
      </c>
      <c r="M1" s="16" t="s">
        <v>18</v>
      </c>
      <c r="N1" s="17"/>
      <c r="O1" s="17"/>
      <c r="P1" s="18"/>
    </row>
    <row r="2" ht="14.25" customHeight="1">
      <c r="A2" s="1" t="s">
        <v>26</v>
      </c>
    </row>
    <row r="3" ht="14.25" customHeight="1">
      <c r="A3" s="1" t="s">
        <v>16</v>
      </c>
    </row>
    <row r="4" spans="1:4" ht="14.25" customHeight="1">
      <c r="A4" s="1" t="s">
        <v>17</v>
      </c>
      <c r="D4" s="19" t="s">
        <v>19</v>
      </c>
    </row>
    <row r="5" ht="14.25" customHeight="1">
      <c r="E5" s="19" t="s">
        <v>24</v>
      </c>
    </row>
    <row r="6" spans="3:4" ht="12.75">
      <c r="C6" s="2" t="s">
        <v>3</v>
      </c>
      <c r="D6" s="1" t="s">
        <v>1</v>
      </c>
    </row>
    <row r="7" spans="3:6" ht="12.75">
      <c r="C7" s="21">
        <v>0.02</v>
      </c>
      <c r="D7" s="21">
        <v>0.1</v>
      </c>
      <c r="E7" s="15" t="s">
        <v>13</v>
      </c>
      <c r="F7" s="20" t="s">
        <v>6</v>
      </c>
    </row>
    <row r="8" spans="6:13" s="5" customFormat="1" ht="12.75">
      <c r="F8" s="20" t="s">
        <v>7</v>
      </c>
      <c r="G8" s="3"/>
      <c r="H8" s="3"/>
      <c r="I8" s="4"/>
      <c r="J8" s="4"/>
      <c r="K8" s="4"/>
      <c r="L8" s="4"/>
      <c r="M8" s="4"/>
    </row>
    <row r="9" spans="2:34" ht="12.75">
      <c r="B9" s="1" t="s">
        <v>2</v>
      </c>
      <c r="C9" s="2" t="s">
        <v>14</v>
      </c>
      <c r="D9" s="1" t="s">
        <v>15</v>
      </c>
      <c r="E9" s="2" t="s">
        <v>0</v>
      </c>
      <c r="F9" s="3" t="s">
        <v>4</v>
      </c>
      <c r="G9" s="3" t="s">
        <v>5</v>
      </c>
      <c r="I9" s="7"/>
      <c r="J9" s="7"/>
      <c r="K9" s="7"/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2.75">
      <c r="A10" s="1">
        <v>1</v>
      </c>
      <c r="B10" s="14">
        <f>E10-C10</f>
        <v>9</v>
      </c>
      <c r="C10" s="5">
        <f aca="true" t="shared" si="0" ref="C10:C19">ROUNDUP(MAX($C$7*E10,1),0)</f>
        <v>1</v>
      </c>
      <c r="D10" s="5">
        <f aca="true" t="shared" si="1" ref="D10:D19">ROUNDUP(MAX($D$7*E10,1),0)</f>
        <v>1</v>
      </c>
      <c r="E10" s="9">
        <v>10</v>
      </c>
      <c r="F10" s="12">
        <f>1-HYPGEOMDIST(0,C10,D10,E10)</f>
        <v>0.09999999999999998</v>
      </c>
      <c r="G10" s="11">
        <f aca="true" t="shared" si="2" ref="G10:G19">1-HYPGEOMDIST(0,C10,D10,E10)-HYPGEOMDIST(1,C10,D10,E10)</f>
        <v>0</v>
      </c>
      <c r="H10" s="11"/>
      <c r="I10" s="4" t="s">
        <v>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2.75">
      <c r="A11" s="1">
        <f>A10+1</f>
        <v>2</v>
      </c>
      <c r="B11" s="14">
        <f aca="true" t="shared" si="3" ref="B11:B19">E11-C11</f>
        <v>19</v>
      </c>
      <c r="C11" s="5">
        <f t="shared" si="0"/>
        <v>1</v>
      </c>
      <c r="D11" s="5">
        <f t="shared" si="1"/>
        <v>2</v>
      </c>
      <c r="E11" s="9">
        <v>20</v>
      </c>
      <c r="F11" s="12">
        <f aca="true" t="shared" si="4" ref="F11:F19">1-HYPGEOMDIST(0,C11,D11,E11)</f>
        <v>0.09999999999999998</v>
      </c>
      <c r="G11" s="11">
        <f t="shared" si="2"/>
        <v>0</v>
      </c>
      <c r="H11" s="11"/>
      <c r="J11" s="4" t="s">
        <v>9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10" ht="12.75">
      <c r="A12" s="1">
        <f aca="true" t="shared" si="5" ref="A12:A19">A11+1</f>
        <v>3</v>
      </c>
      <c r="B12" s="14">
        <f t="shared" si="3"/>
        <v>39</v>
      </c>
      <c r="C12" s="5">
        <f t="shared" si="0"/>
        <v>1</v>
      </c>
      <c r="D12" s="5">
        <f t="shared" si="1"/>
        <v>4</v>
      </c>
      <c r="E12" s="9">
        <v>40</v>
      </c>
      <c r="F12" s="12">
        <f t="shared" si="4"/>
        <v>0.09999999999999998</v>
      </c>
      <c r="G12" s="11">
        <f t="shared" si="2"/>
        <v>0</v>
      </c>
      <c r="H12" s="11"/>
      <c r="J12" s="4" t="s">
        <v>12</v>
      </c>
    </row>
    <row r="13" spans="1:10" ht="12.75">
      <c r="A13" s="1">
        <f t="shared" si="5"/>
        <v>4</v>
      </c>
      <c r="B13" s="14">
        <f t="shared" si="3"/>
        <v>78</v>
      </c>
      <c r="C13" s="5">
        <f t="shared" si="0"/>
        <v>2</v>
      </c>
      <c r="D13" s="5">
        <f t="shared" si="1"/>
        <v>8</v>
      </c>
      <c r="E13" s="9">
        <v>80</v>
      </c>
      <c r="F13" s="12">
        <f t="shared" si="4"/>
        <v>0.19113924050632913</v>
      </c>
      <c r="G13" s="11">
        <f t="shared" si="2"/>
        <v>0.008860759493670906</v>
      </c>
      <c r="H13" s="11"/>
      <c r="J13" s="4" t="s">
        <v>10</v>
      </c>
    </row>
    <row r="14" spans="1:10" ht="12.75">
      <c r="A14" s="1">
        <f t="shared" si="5"/>
        <v>5</v>
      </c>
      <c r="B14" s="14">
        <f t="shared" si="3"/>
        <v>156</v>
      </c>
      <c r="C14" s="5">
        <f t="shared" si="0"/>
        <v>4</v>
      </c>
      <c r="D14" s="5">
        <f t="shared" si="1"/>
        <v>16</v>
      </c>
      <c r="E14" s="9">
        <v>160</v>
      </c>
      <c r="F14" s="12">
        <f t="shared" si="4"/>
        <v>0.34667069287862495</v>
      </c>
      <c r="G14" s="11">
        <f t="shared" si="2"/>
        <v>0.05012405702211431</v>
      </c>
      <c r="H14" s="11"/>
      <c r="J14" s="4" t="s">
        <v>11</v>
      </c>
    </row>
    <row r="15" spans="1:10" ht="12.75">
      <c r="A15" s="1">
        <f t="shared" si="5"/>
        <v>6</v>
      </c>
      <c r="B15" s="14">
        <f t="shared" si="3"/>
        <v>313</v>
      </c>
      <c r="C15" s="5">
        <f t="shared" si="0"/>
        <v>7</v>
      </c>
      <c r="D15" s="5">
        <f t="shared" si="1"/>
        <v>32</v>
      </c>
      <c r="E15" s="9">
        <v>320</v>
      </c>
      <c r="F15" s="12">
        <f t="shared" si="4"/>
        <v>0.5252282894427018</v>
      </c>
      <c r="G15" s="11">
        <f t="shared" si="2"/>
        <v>0.14810466119860682</v>
      </c>
      <c r="H15" s="11"/>
      <c r="I15" s="1"/>
      <c r="J15" s="1"/>
    </row>
    <row r="16" spans="1:10" ht="12.75">
      <c r="A16" s="1">
        <f t="shared" si="5"/>
        <v>7</v>
      </c>
      <c r="B16" s="14">
        <f t="shared" si="3"/>
        <v>627</v>
      </c>
      <c r="C16" s="5">
        <f t="shared" si="0"/>
        <v>13</v>
      </c>
      <c r="D16" s="5">
        <f t="shared" si="1"/>
        <v>64</v>
      </c>
      <c r="E16" s="9">
        <v>640</v>
      </c>
      <c r="F16" s="12">
        <f t="shared" si="4"/>
        <v>0.7492797275964367</v>
      </c>
      <c r="G16" s="11">
        <f t="shared" si="2"/>
        <v>0.37942287185217327</v>
      </c>
      <c r="H16" s="11"/>
      <c r="I16" s="1" t="s">
        <v>20</v>
      </c>
      <c r="J16" s="1"/>
    </row>
    <row r="17" spans="1:9" ht="12.75">
      <c r="A17" s="1">
        <f t="shared" si="5"/>
        <v>8</v>
      </c>
      <c r="B17" s="14">
        <f t="shared" si="3"/>
        <v>1254</v>
      </c>
      <c r="C17" s="5">
        <f t="shared" si="0"/>
        <v>26</v>
      </c>
      <c r="D17" s="5">
        <f t="shared" si="1"/>
        <v>128</v>
      </c>
      <c r="E17" s="9">
        <v>1280</v>
      </c>
      <c r="F17" s="12">
        <f t="shared" si="4"/>
        <v>0.9372117336648226</v>
      </c>
      <c r="G17" s="11">
        <f t="shared" si="2"/>
        <v>0.7517997102722137</v>
      </c>
      <c r="H17" s="11"/>
      <c r="I17" s="4" t="s">
        <v>21</v>
      </c>
    </row>
    <row r="18" spans="1:9" ht="12.75">
      <c r="A18" s="1">
        <f t="shared" si="5"/>
        <v>9</v>
      </c>
      <c r="B18" s="14">
        <f t="shared" si="3"/>
        <v>2508</v>
      </c>
      <c r="C18" s="5">
        <f t="shared" si="0"/>
        <v>52</v>
      </c>
      <c r="D18" s="5">
        <f t="shared" si="1"/>
        <v>256</v>
      </c>
      <c r="E18" s="9">
        <v>2560</v>
      </c>
      <c r="F18" s="12">
        <f t="shared" si="4"/>
        <v>0.9960621754279185</v>
      </c>
      <c r="G18" s="11">
        <f t="shared" si="2"/>
        <v>0.9727952776456068</v>
      </c>
      <c r="H18" s="11"/>
      <c r="I18" s="4" t="s">
        <v>22</v>
      </c>
    </row>
    <row r="19" spans="1:9" ht="12.75">
      <c r="A19" s="1">
        <f t="shared" si="5"/>
        <v>10</v>
      </c>
      <c r="B19" s="13">
        <f t="shared" si="3"/>
        <v>5017</v>
      </c>
      <c r="C19" s="5">
        <f t="shared" si="0"/>
        <v>103</v>
      </c>
      <c r="D19" s="5">
        <f t="shared" si="1"/>
        <v>512</v>
      </c>
      <c r="E19" s="9">
        <v>5120</v>
      </c>
      <c r="F19" s="12">
        <f t="shared" si="4"/>
        <v>0.9999827511036814</v>
      </c>
      <c r="G19" s="11">
        <f t="shared" si="2"/>
        <v>0.9997808785346047</v>
      </c>
      <c r="H19" s="11"/>
      <c r="I19" s="4" t="s">
        <v>23</v>
      </c>
    </row>
    <row r="20" spans="3:14" ht="12.75">
      <c r="C20" s="5"/>
      <c r="D20" s="5"/>
      <c r="F20" s="6"/>
      <c r="G20" s="6"/>
      <c r="H20" s="6"/>
      <c r="N20" s="2"/>
    </row>
    <row r="21" spans="3:8" ht="12.75">
      <c r="C21" s="5"/>
      <c r="D21" s="5"/>
      <c r="F21" s="6"/>
      <c r="G21" s="6"/>
      <c r="H21" s="6"/>
    </row>
  </sheetData>
  <sheetProtection sheet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Ellen Theisen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Theisen</dc:creator>
  <cp:keywords/>
  <dc:description/>
  <cp:lastModifiedBy>Ellen Theisen</cp:lastModifiedBy>
  <dcterms:created xsi:type="dcterms:W3CDTF">2005-02-13T00:20:53Z</dcterms:created>
  <dcterms:modified xsi:type="dcterms:W3CDTF">2006-06-25T01:43:21Z</dcterms:modified>
  <cp:category/>
  <cp:version/>
  <cp:contentType/>
  <cp:contentStatus/>
</cp:coreProperties>
</file>